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eflin\Consumer Credit Services of Rochester\Programs and Grants - Documents\Grants\New York Grants\Monroe County\Monroe County ARPA\Attachments\"/>
    </mc:Choice>
  </mc:AlternateContent>
  <xr:revisionPtr revIDLastSave="0" documentId="13_ncr:1_{2EFE3A55-F942-4334-98C5-7AA57DD613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5" l="1"/>
  <c r="C21" i="5"/>
  <c r="C42" i="5" l="1"/>
  <c r="B40" i="5"/>
  <c r="B21" i="5"/>
  <c r="B42" i="5" l="1"/>
</calcChain>
</file>

<file path=xl/sharedStrings.xml><?xml version="1.0" encoding="utf-8"?>
<sst xmlns="http://schemas.openxmlformats.org/spreadsheetml/2006/main" count="26" uniqueCount="26">
  <si>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</si>
  <si>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</si>
  <si>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</si>
  <si>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</si>
  <si>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</si>
  <si>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</si>
  <si>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</si>
  <si>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</si>
  <si>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</si>
  <si>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</si>
  <si>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Salaries and Wages/Project Staff</t>
  </si>
  <si>
    <t>1 FTE Program Coordinator</t>
  </si>
  <si>
    <t>.10 FTE Director of Programs and Grants</t>
  </si>
  <si>
    <t>.25 Outreach Coordinator</t>
  </si>
  <si>
    <t>Indirect expenses (overhead, etc.) = Project Staff Salaries x 10% indirect rate</t>
  </si>
  <si>
    <t>Fringe Benefits = Project Staff Salaries x 24% fringe rate</t>
  </si>
  <si>
    <t>Travel = 10 miles x 20 trips x .58 per mile</t>
  </si>
  <si>
    <t>Equipment (Laptop for Program Coordinator)</t>
  </si>
  <si>
    <t>Copies = participants x 10 pages x $.15 per page</t>
  </si>
  <si>
    <t>Office supplies = $500 per person, per year x 1.35 FTEs</t>
  </si>
  <si>
    <t>Phone &amp; Internet = $1,750 per person, per year x 1.35 FTEs</t>
  </si>
  <si>
    <t>IT Support = 10 hours x $150 per hour</t>
  </si>
  <si>
    <t>Pay-per-click advertising = $420 per month x 12 months</t>
  </si>
  <si>
    <t>Credit reports = 60 reports x $3.50</t>
  </si>
  <si>
    <t>Loss-reserve fund = 50 loans x $14,000 (avg.) x 2.5%</t>
  </si>
  <si>
    <t>Administrative costs = operational expenses x 13% admin.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</si>
</sst>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2" fillId="0" borderId="0" xfId="0" applyFont="1" applyProtection="1"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zoomScale="130" zoomScaleNormal="130" workbookViewId="0">
      <selection sqref="A1:C1"/>
    </sheetView>
  </sheetViews>
  <sheetFormatPr defaultColWidth="14.44140625" defaultRowHeight="13.2"/>
  <cols>
    <col min="1" max="1" width="60.6640625" style="5" bestFit="1" customWidth="1"/>
    <col min="2" max="2" width="17.5546875" style="5" customWidth="1"/>
    <col min="3" max="3" width="19.44140625" style="5" customWidth="1"/>
    <col min="4" max="4" width="29.33203125" style="5" customWidth="1"/>
    <col min="5" max="16384" width="14.44140625" style="5"/>
  </cols>
  <sheetData>
    <row r="1" spans="1:26" ht="38.25" customHeight="1">
      <c r="A1" s="43" t="s">
        <v>6</v>
      </c>
      <c r="B1" s="44"/>
      <c r="C1" s="45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6" t="s">
        <v>4</v>
      </c>
      <c r="B2" s="47"/>
      <c r="C2" s="48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0"/>
      <c r="B3" s="41"/>
      <c r="C3" s="42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2.8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9" t="s">
        <v>10</v>
      </c>
      <c r="B5" s="30"/>
      <c r="C5" s="31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 t="s">
        <v>11</v>
      </c>
      <c r="B6" s="30">
        <v>50000</v>
      </c>
      <c r="C6" s="31">
        <v>207625.78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 t="s">
        <v>12</v>
      </c>
      <c r="B7" s="30">
        <v>7563</v>
      </c>
      <c r="C7" s="31">
        <v>31405.49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 t="s">
        <v>13</v>
      </c>
      <c r="B8" s="30">
        <v>11375</v>
      </c>
      <c r="C8" s="31">
        <v>47234.87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 t="s">
        <v>15</v>
      </c>
      <c r="B9" s="32">
        <v>16545.12</v>
      </c>
      <c r="C9" s="33">
        <v>68703.87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/>
      <c r="B10" s="32"/>
      <c r="C10" s="33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32"/>
      <c r="C11" s="33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32"/>
      <c r="C12" s="33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32"/>
      <c r="C13" s="33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32"/>
      <c r="C14" s="33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2"/>
      <c r="C15" s="33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2"/>
      <c r="C16" s="33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2"/>
      <c r="C17" s="33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2"/>
      <c r="C18" s="33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2"/>
      <c r="C19" s="33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6" t="s">
        <v>5</v>
      </c>
      <c r="B20" s="32"/>
      <c r="C20" s="33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 t="s">
        <v>0</v>
      </c>
      <c r="B21" s="11">
        <f>SUM(B5:B20)</f>
        <v>85483.12</v>
      </c>
      <c r="C21" s="22">
        <f>SUM(C5:C20)</f>
        <v>354970.01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9" t="s">
        <v>14</v>
      </c>
      <c r="B25" s="34">
        <v>6894</v>
      </c>
      <c r="C25" s="34">
        <v>28626.61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9" t="s">
        <v>16</v>
      </c>
      <c r="B26" s="35">
        <v>116</v>
      </c>
      <c r="C26" s="34">
        <v>493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9" t="s">
        <v>17</v>
      </c>
      <c r="B27" s="34">
        <v>750</v>
      </c>
      <c r="C27" s="34">
        <v>1500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9" t="s">
        <v>18</v>
      </c>
      <c r="B28" s="34">
        <v>1590</v>
      </c>
      <c r="C28" s="34">
        <v>6817.5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9" t="s">
        <v>19</v>
      </c>
      <c r="B29" s="34">
        <v>675</v>
      </c>
      <c r="C29" s="34">
        <v>2700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9" t="s">
        <v>20</v>
      </c>
      <c r="B30" s="34">
        <v>2362.5</v>
      </c>
      <c r="C30" s="34">
        <v>9450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9" t="s">
        <v>21</v>
      </c>
      <c r="B31" s="34">
        <v>1500</v>
      </c>
      <c r="C31" s="34">
        <v>6000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9" t="s">
        <v>22</v>
      </c>
      <c r="B32" s="35">
        <v>5040</v>
      </c>
      <c r="C32" s="34">
        <v>20160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9" t="s">
        <v>23</v>
      </c>
      <c r="B33" s="35">
        <v>210</v>
      </c>
      <c r="C33" s="34">
        <v>1907.5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 t="s">
        <v>25</v>
      </c>
      <c r="B34" s="34">
        <v>13600.65</v>
      </c>
      <c r="C34" s="34">
        <v>56241.2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 t="s">
        <v>24</v>
      </c>
      <c r="B35" s="34">
        <v>18750</v>
      </c>
      <c r="C35" s="34">
        <v>178125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9"/>
      <c r="B36" s="34"/>
      <c r="C36" s="34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9"/>
      <c r="B37" s="34"/>
      <c r="C37" s="34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/>
      <c r="B38" s="34"/>
      <c r="C38" s="34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/>
      <c r="B39" s="34"/>
      <c r="C39" s="3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36" t="s">
        <v>2</v>
      </c>
      <c r="B40" s="13">
        <f>SUM(B25:B39)</f>
        <v>51488.15</v>
      </c>
      <c r="C40" s="24">
        <f>SUM(C25:C39)</f>
        <v>312020.81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>
      <c r="A41" s="3"/>
      <c r="B41" s="12"/>
      <c r="C41" s="23"/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36" t="s">
        <v>3</v>
      </c>
      <c r="B42" s="13">
        <f>SUM(B21+B40)</f>
        <v>136971.26999999999</v>
      </c>
      <c r="C42" s="24">
        <f>C21+C40</f>
        <v>666990.82000000007</v>
      </c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8"/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/>
      <c r="B45" s="10"/>
      <c r="C45" s="10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>
      <c r="A47" s="6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>
      <c r="A48" s="7"/>
      <c r="B48" s="6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7"/>
      <c r="B50" s="6"/>
      <c r="C50" s="6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8"/>
      <c r="B52" s="9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9"/>
      <c r="B53" s="10"/>
      <c r="C53" s="10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9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>
      <c r="A55" s="6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>
      <c r="A56" s="7"/>
      <c r="B56" s="6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7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25d792-f4b9-4830-8fbb-1ba35a535d27">
      <Terms xmlns="http://schemas.microsoft.com/office/infopath/2007/PartnerControls"/>
    </lcf76f155ced4ddcb4097134ff3c332f>
    <TaxCatchAll xmlns="9d60da65-9f0e-45d3-8e3a-6f8cd6c1e54f" xsi:nil="true"/>
    <_x0064_l17 xmlns="e125d792-f4b9-4830-8fbb-1ba35a535d27">
      <UserInfo>
        <DisplayName/>
        <AccountId xsi:nil="true"/>
        <AccountType/>
      </UserInfo>
    </_x0064_l17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FB1964BD86449BF1A4425CC457F75" ma:contentTypeVersion="17" ma:contentTypeDescription="Create a new document." ma:contentTypeScope="" ma:versionID="ce2acf0a108c6104fe270e9a13464664">
  <xsd:schema xmlns:xsd="http://www.w3.org/2001/XMLSchema" xmlns:xs="http://www.w3.org/2001/XMLSchema" xmlns:p="http://schemas.microsoft.com/office/2006/metadata/properties" xmlns:ns2="9d60da65-9f0e-45d3-8e3a-6f8cd6c1e54f" xmlns:ns3="e125d792-f4b9-4830-8fbb-1ba35a535d27" targetNamespace="http://schemas.microsoft.com/office/2006/metadata/properties" ma:root="true" ma:fieldsID="849bfb252feb3d982f0b4c1e9779a4c7" ns2:_="" ns3:_="">
    <xsd:import namespace="9d60da65-9f0e-45d3-8e3a-6f8cd6c1e54f"/>
    <xsd:import namespace="e125d792-f4b9-4830-8fbb-1ba35a535d2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x0064_l17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60da65-9f0e-45d3-8e3a-6f8cd6c1e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49f468f-1c6c-4bb7-a760-ee6c34e7aaeb}" ma:internalName="TaxCatchAll" ma:showField="CatchAllData" ma:web="9d60da65-9f0e-45d3-8e3a-6f8cd6c1e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5d792-f4b9-4830-8fbb-1ba35a535d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x0064_l17" ma:index="20" nillable="true" ma:displayName="Person or Group" ma:list="UserInfo" ma:internalName="_x0064_l17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8f2b52b-4fe5-4572-89e4-63051802ec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E84889-A573-4AF3-B7FD-29121082231C}">
  <ds:schemaRefs>
    <ds:schemaRef ds:uri="http://schemas.microsoft.com/office/2006/metadata/properties"/>
    <ds:schemaRef ds:uri="http://schemas.microsoft.com/office/infopath/2007/PartnerControls"/>
    <ds:schemaRef ds:uri="e125d792-f4b9-4830-8fbb-1ba35a535d27"/>
    <ds:schemaRef ds:uri="9d60da65-9f0e-45d3-8e3a-6f8cd6c1e54f"/>
  </ds:schemaRefs>
</ds:datastoreItem>
</file>

<file path=customXml/itemProps2.xml><?xml version="1.0" encoding="utf-8"?>
<ds:datastoreItem xmlns:ds="http://schemas.openxmlformats.org/officeDocument/2006/customXml" ds:itemID="{99EBF124-D5D6-47F1-AFC3-D3B271208F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60da65-9f0e-45d3-8e3a-6f8cd6c1e54f"/>
    <ds:schemaRef ds:uri="e125d792-f4b9-4830-8fbb-1ba35a535d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7F45FA-DD82-4A4C-BEC2-0AD4CEDEB6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Chad Rieflin</cp:lastModifiedBy>
  <cp:lastPrinted>2022-05-12T21:23:30Z</cp:lastPrinted>
  <dcterms:created xsi:type="dcterms:W3CDTF">2021-06-22T14:27:05Z</dcterms:created>
  <dcterms:modified xsi:type="dcterms:W3CDTF">2022-07-22T16:13:19Z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0x010100A63FB1964BD86449BF1A4425CC457F75</vt:lpwstr>
  </property>
  <property fmtid="{D5CDD505-2E9C-101B-9397-08002B2CF9AE}" pid="3" name="MediaServiceImageTags">
    <vt:lpwstr/>
  </property>
</Properties>
</file>